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<sst xmlns="http://schemas.openxmlformats.org/spreadsheetml/2006/main" count="128" uniqueCount="117">
  <si>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</si>
  <si>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</si>
  <si>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</si>
  <si>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</si>
  <si>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</si>
  <si>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</si>
  <si>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</si>
  <si>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</si>
  <si>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</si>
  <si>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</si>
  <si>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</si>
  <si>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</si>
  <si>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</si>
  <si>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</si>
  <si>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</si>
  <si>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</si>
  <si>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</si>
  <si>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</si>
  <si>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</si>
  <si>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</si>
  <si>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</si>
  <si>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</si>
  <si>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</si>
  <si>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</si>
  <si>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</si>
  <si>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</si>
  <si>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</si>
  <si>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</si>
  <si>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</si>
  <si>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</si>
  <si>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</si>
  <si>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</si>
  <si>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</si>
  <si>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</si>
  <si>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</si>
  <si>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</si>
  <si>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</si>
  <si>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</si>
  <si>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</si>
  <si>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</si>
  <si>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</si>
  <si>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</si>
  <si>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</si>
  <si>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</si>
  <si>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</si>
  <si>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</si>
  <si>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</si>
  <si>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</si>
  <si>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</si>
  <si>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</si>
  <si>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</si>
  <si>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</si>
  <si>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</si>
  <si>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</si>
  <si>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</si>
  <si>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</si>
  <si>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</si>
  <si>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</si>
  <si>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</si>
  <si>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</si>
  <si>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</si>
  <si>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</si>
  <si>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</si>
  <si>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</si>
  <si>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</si>
  <si>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</si>
  <si>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</si>
  <si>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</si>
  <si>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</si>
  <si>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</si>
  <si>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</si>
  <si>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</si>
  <si>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</si>
  <si>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</si>
  <si>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</si>
  <si>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</si>
  <si>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</si>
  <si>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</si>
  <si>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</si>
  <si>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</si>
  <si>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</si>
  <si>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</si>
  <si>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ECLIA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</si>
  <si>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</si>
  <si>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</si>
  <si>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</si>
  <si>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</si>
  <si>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</si>
  <si>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</si>
  <si>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</si>
  <si>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</si>
  <si>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</si>
  <si>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</si>
  <si>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</si>
  <si>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</si>
  <si>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</si>
  <si>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</si>
  <si>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</si>
  <si>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</si>
  <si>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</si>
  <si>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 xml:space="preserve">TSH </t>
  </si>
  <si>
    <t>TSH (11731459122)</t>
  </si>
  <si>
    <t>TSH i romtemperatur</t>
  </si>
  <si>
    <t>TSH</t>
  </si>
  <si>
    <t>Vacuette (serum)</t>
  </si>
  <si>
    <t xml:space="preserve">Alliquotert og satt lysbeskyttet i frys frem til analysering. Siste alliquot (168 timer) ble ikke fryst, denne ble analysert 168-171 timer etter prøvetaking. </t>
  </si>
  <si>
    <t>Prøve 1-4 er analysert i batch 10.8.2016.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</si>
  <si>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</si>
  <si>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</si>
  <si>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</si>
  <si>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</si>
  <si>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Roche cobas 8000, e602</t>
  </si>
  <si>
    <t>Ved gjennomgang av resultater i MBKs fagnettverksmøte 07.09.2016 konkluderte vi med følgende holdbarhet ved romtemperatur:</t>
  </si>
  <si>
    <t xml:space="preserve">7 døgn. </t>
  </si>
  <si>
    <t>Aase Nilsen, Christina Berg Larsen, Laila Fure</t>
  </si>
  <si>
    <t>TSH og holdbarhet ved 15 - 25 C: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</si>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</sst>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43470851"/>
        <c:axId val="55693340"/>
      </c:scatterChart>
      <c:valAx>
        <c:axId val="43470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93340"/>
        <c:crosses val="autoZero"/>
        <c:crossBetween val="midCat"/>
        <c:dispUnits/>
      </c:valAx>
      <c:valAx>
        <c:axId val="55693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0851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0.6746611045298854</c:v>
                  </c:pt>
                  <c:pt idx="2">
                    <c:v>0.7440651882442056</c:v>
                  </c:pt>
                  <c:pt idx="3">
                    <c:v>0.6967843502795211</c:v>
                  </c:pt>
                  <c:pt idx="4">
                    <c:v>1.0989937966635583</c:v>
                  </c:pt>
                  <c:pt idx="5">
                    <c:v>0.7635819170686654</c:v>
                  </c:pt>
                  <c:pt idx="6">
                    <c:v>0.7207503078643557</c:v>
                  </c:pt>
                  <c:pt idx="7">
                    <c:v>0.6679442137305094</c:v>
                  </c:pt>
                  <c:pt idx="8">
                    <c:v>0.7900970568770208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0.6746611045298854</c:v>
                  </c:pt>
                  <c:pt idx="2">
                    <c:v>0.7440651882442056</c:v>
                  </c:pt>
                  <c:pt idx="3">
                    <c:v>0.6967843502795211</c:v>
                  </c:pt>
                  <c:pt idx="4">
                    <c:v>1.0989937966635583</c:v>
                  </c:pt>
                  <c:pt idx="5">
                    <c:v>0.7635819170686654</c:v>
                  </c:pt>
                  <c:pt idx="6">
                    <c:v>0.7207503078643557</c:v>
                  </c:pt>
                  <c:pt idx="7">
                    <c:v>0.6679442137305094</c:v>
                  </c:pt>
                  <c:pt idx="8">
                    <c:v>0.7900970568770208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31478013"/>
        <c:axId val="14866662"/>
      </c:scatterChart>
      <c:valAx>
        <c:axId val="3147801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62"/>
        <c:crosses val="autoZero"/>
        <c:crossBetween val="midCat"/>
        <c:dispUnits/>
      </c:valAx>
      <c:valAx>
        <c:axId val="14866662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8013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108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109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110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100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3">
      <selection activeCell="A6" sqref="A6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103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111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82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101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84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83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90</v>
      </c>
      <c r="I25" s="79" t="s">
        <v>91</v>
      </c>
      <c r="J25" s="79" t="s">
        <v>99</v>
      </c>
    </row>
    <row r="26" spans="1:10" ht="15">
      <c r="A26" s="79" t="s">
        <v>63</v>
      </c>
      <c r="B26" s="108" t="s">
        <v>104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92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93</v>
      </c>
      <c r="C28" s="76" t="s">
        <v>86</v>
      </c>
      <c r="D28" s="108" t="s">
        <v>95</v>
      </c>
      <c r="E28" s="108" t="s">
        <v>87</v>
      </c>
      <c r="F28" s="108" t="s">
        <v>88</v>
      </c>
      <c r="G28" s="108" t="s">
        <v>96</v>
      </c>
      <c r="H28" s="108" t="s">
        <v>89</v>
      </c>
      <c r="I28" s="108" t="s">
        <v>97</v>
      </c>
      <c r="J28" s="108" t="s">
        <v>98</v>
      </c>
    </row>
    <row r="29" spans="1:10" ht="15">
      <c r="A29" s="79" t="s">
        <v>66</v>
      </c>
      <c r="B29" s="108" t="s">
        <v>94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85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85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1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102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6.43</v>
      </c>
      <c r="C3" s="18" t="s">
        <v>25</v>
      </c>
      <c r="D3" s="17"/>
      <c r="E3" s="7">
        <v>14.7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1.58</v>
      </c>
      <c r="C8" s="64">
        <v>1.58</v>
      </c>
      <c r="D8" s="64">
        <v>1.58</v>
      </c>
      <c r="E8" s="64">
        <v>1.57</v>
      </c>
      <c r="F8" s="64">
        <v>1.58</v>
      </c>
      <c r="G8" s="64">
        <v>1.59</v>
      </c>
      <c r="H8" s="64">
        <v>1.56</v>
      </c>
      <c r="I8" s="64">
        <v>1.59</v>
      </c>
      <c r="J8" s="64">
        <v>1.58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1.03</v>
      </c>
      <c r="C9" s="64">
        <v>1.03</v>
      </c>
      <c r="D9" s="64">
        <v>1.04</v>
      </c>
      <c r="E9" s="64">
        <v>1.05</v>
      </c>
      <c r="F9" s="64">
        <v>1.06</v>
      </c>
      <c r="G9" s="64">
        <v>1.04</v>
      </c>
      <c r="H9" s="64">
        <v>1.04</v>
      </c>
      <c r="I9" s="64">
        <v>1.05</v>
      </c>
      <c r="J9" s="64">
        <v>1.04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1.43</v>
      </c>
      <c r="C10" s="64">
        <v>1.43</v>
      </c>
      <c r="D10" s="64">
        <v>1.47</v>
      </c>
      <c r="E10" s="64">
        <v>1.46</v>
      </c>
      <c r="F10" s="64">
        <v>1.47</v>
      </c>
      <c r="G10" s="64">
        <v>1.45</v>
      </c>
      <c r="H10" s="64">
        <v>1.46</v>
      </c>
      <c r="I10" s="64">
        <v>1.47</v>
      </c>
      <c r="J10" s="64">
        <v>1.48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0.675</v>
      </c>
      <c r="C11" s="64">
        <v>0.685</v>
      </c>
      <c r="D11" s="64">
        <v>0.683</v>
      </c>
      <c r="E11" s="64">
        <v>0.681</v>
      </c>
      <c r="F11" s="64">
        <v>0.684</v>
      </c>
      <c r="G11" s="64">
        <v>0.682</v>
      </c>
      <c r="H11" s="64">
        <v>0.686</v>
      </c>
      <c r="I11" s="64">
        <v>0.686</v>
      </c>
      <c r="J11" s="64">
        <v>0.692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1.13</v>
      </c>
      <c r="C12" s="64">
        <v>1.16</v>
      </c>
      <c r="D12" s="64">
        <v>1.16</v>
      </c>
      <c r="E12" s="64">
        <v>1.15</v>
      </c>
      <c r="F12" s="64">
        <v>1.16</v>
      </c>
      <c r="G12" s="64">
        <v>1.15</v>
      </c>
      <c r="H12" s="64">
        <v>1.15</v>
      </c>
      <c r="I12" s="64">
        <v>1.15</v>
      </c>
      <c r="J12" s="64">
        <v>1.15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2.13</v>
      </c>
      <c r="C13" s="64">
        <v>2.1</v>
      </c>
      <c r="D13" s="64">
        <v>2.13</v>
      </c>
      <c r="E13" s="64">
        <v>2.13</v>
      </c>
      <c r="F13" s="64">
        <v>2.08</v>
      </c>
      <c r="G13" s="64">
        <v>2.08</v>
      </c>
      <c r="H13" s="64">
        <v>2.1</v>
      </c>
      <c r="I13" s="64">
        <v>2.13</v>
      </c>
      <c r="J13" s="64">
        <v>2.14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1.12</v>
      </c>
      <c r="C14" s="64">
        <v>1.12</v>
      </c>
      <c r="D14" s="64">
        <v>1.12</v>
      </c>
      <c r="E14" s="64">
        <v>1.11</v>
      </c>
      <c r="F14" s="64">
        <v>1.12</v>
      </c>
      <c r="G14" s="64">
        <v>1.12</v>
      </c>
      <c r="H14" s="64">
        <v>1.12</v>
      </c>
      <c r="I14" s="64">
        <v>1.11</v>
      </c>
      <c r="J14" s="64">
        <v>1.12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1.41</v>
      </c>
      <c r="C15" s="64">
        <v>1.43</v>
      </c>
      <c r="D15" s="64">
        <v>1.43</v>
      </c>
      <c r="E15" s="64">
        <v>1.42</v>
      </c>
      <c r="F15" s="64">
        <v>1.41</v>
      </c>
      <c r="G15" s="64">
        <v>1.42</v>
      </c>
      <c r="H15" s="64">
        <v>1.41</v>
      </c>
      <c r="I15" s="64">
        <v>1.43</v>
      </c>
      <c r="J15" s="64">
        <v>1.43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1.93</v>
      </c>
      <c r="C16" s="64">
        <v>1.92</v>
      </c>
      <c r="D16" s="64">
        <v>1.92</v>
      </c>
      <c r="E16" s="64">
        <v>1.93</v>
      </c>
      <c r="F16" s="64">
        <v>1.9</v>
      </c>
      <c r="G16" s="64">
        <v>1.9</v>
      </c>
      <c r="H16" s="64">
        <v>1.92</v>
      </c>
      <c r="I16" s="64">
        <v>1.93</v>
      </c>
      <c r="J16" s="64">
        <v>1.91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1.01</v>
      </c>
      <c r="C17" s="63">
        <v>1.01</v>
      </c>
      <c r="D17" s="63">
        <v>1</v>
      </c>
      <c r="E17" s="63">
        <v>0.998</v>
      </c>
      <c r="F17" s="63">
        <v>0.998</v>
      </c>
      <c r="G17" s="63">
        <v>1.02</v>
      </c>
      <c r="H17" s="63">
        <v>1.01</v>
      </c>
      <c r="I17" s="63">
        <v>1.01</v>
      </c>
      <c r="J17" s="63">
        <v>1.01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100</v>
      </c>
      <c r="D64" s="25">
        <f aca="true" t="shared" si="2" ref="D64:D73">IF((B8&lt;&gt;0)*ISNUMBER(D8),100*(D8/B8),"")</f>
        <v>100</v>
      </c>
      <c r="E64" s="25">
        <f aca="true" t="shared" si="3" ref="E64:E73">IF((B8&lt;&gt;0)*ISNUMBER(E8),100*(E8/B8),"")</f>
        <v>99.36708860759494</v>
      </c>
      <c r="F64" s="25">
        <f aca="true" t="shared" si="4" ref="F64:F73">IF((B8&lt;&gt;0)*ISNUMBER(F8),100*(F8/B8),"")</f>
        <v>100</v>
      </c>
      <c r="G64" s="25">
        <f aca="true" t="shared" si="5" ref="G64:G73">IF((B8&lt;&gt;0)*ISNUMBER(G8),100*(G8/B8),"")</f>
        <v>100.63291139240506</v>
      </c>
      <c r="H64" s="25">
        <f aca="true" t="shared" si="6" ref="H64:H73">IF((B8&lt;&gt;0)*ISNUMBER(H8),100*(H8/B8),"")</f>
        <v>98.73417721518987</v>
      </c>
      <c r="I64" s="25">
        <f aca="true" t="shared" si="7" ref="I64:I73">IF((B8&lt;&gt;0)*ISNUMBER(I8),100*(I8/B8),"")</f>
        <v>100.63291139240506</v>
      </c>
      <c r="J64" s="25">
        <f aca="true" t="shared" si="8" ref="J64:J73">IF((B8&lt;&gt;0)*ISNUMBER(J8),100*(J8/B8),"")</f>
        <v>100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100</v>
      </c>
      <c r="D65" s="25">
        <f t="shared" si="2"/>
        <v>100.97087378640776</v>
      </c>
      <c r="E65" s="25">
        <f t="shared" si="3"/>
        <v>101.94174757281553</v>
      </c>
      <c r="F65" s="25">
        <f t="shared" si="4"/>
        <v>102.9126213592233</v>
      </c>
      <c r="G65" s="25">
        <f t="shared" si="5"/>
        <v>100.97087378640776</v>
      </c>
      <c r="H65" s="25">
        <f t="shared" si="6"/>
        <v>100.97087378640776</v>
      </c>
      <c r="I65" s="25">
        <f t="shared" si="7"/>
        <v>101.94174757281553</v>
      </c>
      <c r="J65" s="25">
        <f t="shared" si="8"/>
        <v>100.97087378640776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100</v>
      </c>
      <c r="D66" s="25">
        <f t="shared" si="2"/>
        <v>102.79720279720279</v>
      </c>
      <c r="E66" s="25">
        <f t="shared" si="3"/>
        <v>102.09790209790211</v>
      </c>
      <c r="F66" s="25">
        <f t="shared" si="4"/>
        <v>102.79720279720279</v>
      </c>
      <c r="G66" s="25">
        <f t="shared" si="5"/>
        <v>101.3986013986014</v>
      </c>
      <c r="H66" s="25">
        <f t="shared" si="6"/>
        <v>102.09790209790211</v>
      </c>
      <c r="I66" s="25">
        <f t="shared" si="7"/>
        <v>102.79720279720279</v>
      </c>
      <c r="J66" s="25">
        <f t="shared" si="8"/>
        <v>103.4965034965035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101.48148148148148</v>
      </c>
      <c r="D67" s="25">
        <f t="shared" si="2"/>
        <v>101.18518518518518</v>
      </c>
      <c r="E67" s="25">
        <f t="shared" si="3"/>
        <v>100.8888888888889</v>
      </c>
      <c r="F67" s="25">
        <f t="shared" si="4"/>
        <v>101.33333333333334</v>
      </c>
      <c r="G67" s="25">
        <f t="shared" si="5"/>
        <v>101.03703703703704</v>
      </c>
      <c r="H67" s="25">
        <f t="shared" si="6"/>
        <v>101.62962962962962</v>
      </c>
      <c r="I67" s="25">
        <f t="shared" si="7"/>
        <v>101.62962962962962</v>
      </c>
      <c r="J67" s="25">
        <f t="shared" si="8"/>
        <v>102.5185185185185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102.65486725663717</v>
      </c>
      <c r="D68" s="25">
        <f t="shared" si="2"/>
        <v>102.65486725663717</v>
      </c>
      <c r="E68" s="25">
        <f t="shared" si="3"/>
        <v>101.76991150442478</v>
      </c>
      <c r="F68" s="25">
        <f t="shared" si="4"/>
        <v>102.65486725663717</v>
      </c>
      <c r="G68" s="25">
        <f t="shared" si="5"/>
        <v>101.76991150442478</v>
      </c>
      <c r="H68" s="25">
        <f t="shared" si="6"/>
        <v>101.76991150442478</v>
      </c>
      <c r="I68" s="25">
        <f t="shared" si="7"/>
        <v>101.76991150442478</v>
      </c>
      <c r="J68" s="25">
        <f t="shared" si="8"/>
        <v>101.76991150442478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98.59154929577466</v>
      </c>
      <c r="D69" s="25">
        <f t="shared" si="2"/>
        <v>100</v>
      </c>
      <c r="E69" s="25">
        <f t="shared" si="3"/>
        <v>100</v>
      </c>
      <c r="F69" s="25">
        <f t="shared" si="4"/>
        <v>97.65258215962443</v>
      </c>
      <c r="G69" s="25">
        <f t="shared" si="5"/>
        <v>97.65258215962443</v>
      </c>
      <c r="H69" s="25">
        <f t="shared" si="6"/>
        <v>98.59154929577466</v>
      </c>
      <c r="I69" s="25">
        <f t="shared" si="7"/>
        <v>100</v>
      </c>
      <c r="J69" s="25">
        <f t="shared" si="8"/>
        <v>100.46948356807512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100</v>
      </c>
      <c r="D70" s="25">
        <f t="shared" si="2"/>
        <v>100</v>
      </c>
      <c r="E70" s="25">
        <f t="shared" si="3"/>
        <v>99.10714285714286</v>
      </c>
      <c r="F70" s="25">
        <f t="shared" si="4"/>
        <v>100</v>
      </c>
      <c r="G70" s="25">
        <f t="shared" si="5"/>
        <v>100</v>
      </c>
      <c r="H70" s="25">
        <f t="shared" si="6"/>
        <v>100</v>
      </c>
      <c r="I70" s="25">
        <f t="shared" si="7"/>
        <v>99.10714285714286</v>
      </c>
      <c r="J70" s="25">
        <f t="shared" si="8"/>
        <v>100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101.41843971631207</v>
      </c>
      <c r="D71" s="25">
        <f t="shared" si="2"/>
        <v>101.41843971631207</v>
      </c>
      <c r="E71" s="25">
        <f t="shared" si="3"/>
        <v>100.70921985815602</v>
      </c>
      <c r="F71" s="25">
        <f t="shared" si="4"/>
        <v>100</v>
      </c>
      <c r="G71" s="25">
        <f t="shared" si="5"/>
        <v>100.70921985815602</v>
      </c>
      <c r="H71" s="25">
        <f t="shared" si="6"/>
        <v>100</v>
      </c>
      <c r="I71" s="25">
        <f t="shared" si="7"/>
        <v>101.41843971631207</v>
      </c>
      <c r="J71" s="25">
        <f t="shared" si="8"/>
        <v>101.41843971631207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99.48186528497409</v>
      </c>
      <c r="D72" s="25">
        <f t="shared" si="2"/>
        <v>99.48186528497409</v>
      </c>
      <c r="E72" s="25">
        <f t="shared" si="3"/>
        <v>100</v>
      </c>
      <c r="F72" s="25">
        <f t="shared" si="4"/>
        <v>98.44559585492227</v>
      </c>
      <c r="G72" s="25">
        <f t="shared" si="5"/>
        <v>98.44559585492227</v>
      </c>
      <c r="H72" s="25">
        <f t="shared" si="6"/>
        <v>99.48186528497409</v>
      </c>
      <c r="I72" s="25">
        <f t="shared" si="7"/>
        <v>100</v>
      </c>
      <c r="J72" s="25">
        <f t="shared" si="8"/>
        <v>98.96373056994818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100</v>
      </c>
      <c r="D73" s="25">
        <f t="shared" si="2"/>
        <v>99.00990099009901</v>
      </c>
      <c r="E73" s="25">
        <f t="shared" si="3"/>
        <v>98.8118811881188</v>
      </c>
      <c r="F73" s="25">
        <f t="shared" si="4"/>
        <v>98.8118811881188</v>
      </c>
      <c r="G73" s="25">
        <f t="shared" si="5"/>
        <v>100.99009900990099</v>
      </c>
      <c r="H73" s="25">
        <f t="shared" si="6"/>
        <v>100</v>
      </c>
      <c r="I73" s="25">
        <f t="shared" si="7"/>
        <v>100</v>
      </c>
      <c r="J73" s="25">
        <f t="shared" si="8"/>
        <v>100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100.36282030351795</v>
      </c>
      <c r="D114" s="26">
        <f t="shared" si="27"/>
        <v>100.7518335016818</v>
      </c>
      <c r="E114" s="26">
        <f t="shared" si="27"/>
        <v>100.4693782575044</v>
      </c>
      <c r="F114" s="26">
        <f t="shared" si="27"/>
        <v>100.46080839490622</v>
      </c>
      <c r="G114" s="26">
        <f t="shared" si="27"/>
        <v>100.36068320014797</v>
      </c>
      <c r="H114" s="26">
        <f t="shared" si="27"/>
        <v>100.32759088143028</v>
      </c>
      <c r="I114" s="26">
        <f>IF(I115&gt;0,AVERAGE(I64:I113),"")</f>
        <v>100.92969854699327</v>
      </c>
      <c r="J114" s="26">
        <f>IF(J115&gt;0,AVERAGE(J64:J113),"")</f>
        <v>100.96074611601898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1.163848501111125</v>
      </c>
      <c r="D116" s="26">
        <f t="shared" si="29"/>
        <v>1.2835765219790074</v>
      </c>
      <c r="E116" s="26">
        <f t="shared" si="29"/>
        <v>1.202013005085855</v>
      </c>
      <c r="F116" s="26">
        <f t="shared" si="29"/>
        <v>1.8958589347885673</v>
      </c>
      <c r="G116" s="26">
        <f t="shared" si="29"/>
        <v>1.3172445598078186</v>
      </c>
      <c r="H116" s="26">
        <f t="shared" si="29"/>
        <v>1.2433563456542114</v>
      </c>
      <c r="I116" s="26">
        <f>IF(I115&gt;0,STDEV(I64:I113),"")</f>
        <v>1.1522612860834731</v>
      </c>
      <c r="J116" s="26">
        <f>IF(J115&gt;0,STDEV(J64:J113),"")</f>
        <v>1.3629854592245856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0.36804121148841634</v>
      </c>
      <c r="D117" s="26">
        <f t="shared" si="30"/>
        <v>0.40590253605708415</v>
      </c>
      <c r="E117" s="26">
        <f t="shared" si="30"/>
        <v>0.380109887321486</v>
      </c>
      <c r="F117" s="26">
        <f t="shared" si="30"/>
        <v>0.5995232356312507</v>
      </c>
      <c r="G117" s="26">
        <f t="shared" si="30"/>
        <v>0.4165493044458595</v>
      </c>
      <c r="H117" s="26">
        <f t="shared" si="30"/>
        <v>0.3931837995490906</v>
      </c>
      <c r="I117" s="26">
        <f>IF(I115&gt;0,I116/SQRT(I115),"")</f>
        <v>0.3643770123658653</v>
      </c>
      <c r="J117" s="26">
        <f>IF(J115&gt;0,J116/SQRT(J115),"")</f>
        <v>0.4310138468840246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0.6746611045298854</v>
      </c>
      <c r="D119" s="26">
        <f t="shared" si="32"/>
        <v>0.7440651882442056</v>
      </c>
      <c r="E119" s="26">
        <f t="shared" si="32"/>
        <v>0.6967843502795211</v>
      </c>
      <c r="F119" s="26">
        <f t="shared" si="32"/>
        <v>1.0989937966635583</v>
      </c>
      <c r="G119" s="26">
        <f t="shared" si="32"/>
        <v>0.7635819170686654</v>
      </c>
      <c r="H119" s="26">
        <f t="shared" si="32"/>
        <v>0.7207503078643557</v>
      </c>
      <c r="I119" s="26">
        <f>IF(I115&gt;2,I118*I117,"")</f>
        <v>0.6679442137305094</v>
      </c>
      <c r="J119" s="26">
        <f>IF(J115&gt;2,J118*J117,"")</f>
        <v>0.7900970568770208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98.59154929577466</v>
      </c>
      <c r="D120" s="26">
        <f t="shared" si="33"/>
        <v>99.00990099009901</v>
      </c>
      <c r="E120" s="26">
        <f t="shared" si="33"/>
        <v>98.8118811881188</v>
      </c>
      <c r="F120" s="26">
        <f t="shared" si="33"/>
        <v>97.65258215962443</v>
      </c>
      <c r="G120" s="26">
        <f t="shared" si="33"/>
        <v>97.65258215962443</v>
      </c>
      <c r="H120" s="26">
        <f t="shared" si="33"/>
        <v>98.59154929577466</v>
      </c>
      <c r="I120" s="26">
        <f t="shared" si="33"/>
        <v>99.10714285714286</v>
      </c>
      <c r="J120" s="26">
        <f t="shared" si="33"/>
        <v>98.96373056994818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102.65486725663717</v>
      </c>
      <c r="D121" s="26">
        <f t="shared" si="34"/>
        <v>102.79720279720279</v>
      </c>
      <c r="E121" s="26">
        <f t="shared" si="34"/>
        <v>102.09790209790211</v>
      </c>
      <c r="F121" s="26">
        <f t="shared" si="34"/>
        <v>102.9126213592233</v>
      </c>
      <c r="G121" s="26">
        <f t="shared" si="34"/>
        <v>101.76991150442478</v>
      </c>
      <c r="H121" s="26">
        <f t="shared" si="34"/>
        <v>102.09790209790211</v>
      </c>
      <c r="I121" s="26">
        <f t="shared" si="34"/>
        <v>102.79720279720279</v>
      </c>
      <c r="J121" s="37">
        <f t="shared" si="34"/>
        <v>103.4965034965035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93.57</v>
      </c>
      <c r="C122" s="38">
        <f>100-B3</f>
        <v>93.57</v>
      </c>
      <c r="D122" s="38">
        <f>100-B3</f>
        <v>93.57</v>
      </c>
      <c r="E122" s="38">
        <f>100-B3</f>
        <v>93.57</v>
      </c>
      <c r="F122" s="38">
        <f>100-B3</f>
        <v>93.57</v>
      </c>
      <c r="G122" s="38">
        <f>100-B3</f>
        <v>93.57</v>
      </c>
      <c r="H122" s="38">
        <f>100-B3</f>
        <v>93.57</v>
      </c>
      <c r="I122" s="38">
        <f>100-B3</f>
        <v>93.57</v>
      </c>
      <c r="J122" s="38">
        <f>100-B3</f>
        <v>93.57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106.43</v>
      </c>
      <c r="C123" s="24">
        <f>100+B3</f>
        <v>106.43</v>
      </c>
      <c r="D123" s="24">
        <f>100+B3</f>
        <v>106.43</v>
      </c>
      <c r="E123" s="24">
        <f>100+B3</f>
        <v>106.43</v>
      </c>
      <c r="F123" s="24">
        <f>100+B3</f>
        <v>106.43</v>
      </c>
      <c r="G123" s="24">
        <f>100+B3</f>
        <v>106.43</v>
      </c>
      <c r="H123" s="24">
        <f>100+B3</f>
        <v>106.43</v>
      </c>
      <c r="I123" s="24">
        <f>100+B3</f>
        <v>106.43</v>
      </c>
      <c r="J123" s="24">
        <f>100+B3</f>
        <v>106.43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85.3</v>
      </c>
      <c r="C124" s="24">
        <f>100-E3</f>
        <v>85.3</v>
      </c>
      <c r="D124" s="24">
        <f>100-E3</f>
        <v>85.3</v>
      </c>
      <c r="E124" s="24">
        <f>100-E3</f>
        <v>85.3</v>
      </c>
      <c r="F124" s="24">
        <f>100-E3</f>
        <v>85.3</v>
      </c>
      <c r="G124" s="24">
        <f>100-E3</f>
        <v>85.3</v>
      </c>
      <c r="H124" s="24">
        <f>100-E3</f>
        <v>85.3</v>
      </c>
      <c r="I124" s="24">
        <f>100-E3</f>
        <v>85.3</v>
      </c>
      <c r="J124" s="39">
        <f>100-E3</f>
        <v>85.3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114.7</v>
      </c>
      <c r="C125" s="41">
        <f>100+E3</f>
        <v>114.7</v>
      </c>
      <c r="D125" s="41">
        <f>100+E3</f>
        <v>114.7</v>
      </c>
      <c r="E125" s="41">
        <f>100+E3</f>
        <v>114.7</v>
      </c>
      <c r="F125" s="41">
        <f>100+E3</f>
        <v>114.7</v>
      </c>
      <c r="G125" s="41">
        <f>100+E3</f>
        <v>114.7</v>
      </c>
      <c r="H125" s="41">
        <f>100+E3</f>
        <v>114.7</v>
      </c>
      <c r="I125" s="41">
        <f>100+E3</f>
        <v>114.7</v>
      </c>
      <c r="J125" s="37">
        <f>100+E3</f>
        <v>114.7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112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107</v>
      </c>
    </row>
    <row r="27" ht="12.75">
      <c r="B27" s="66" t="s">
        <v>105</v>
      </c>
    </row>
    <row r="28" ht="12.75">
      <c r="B28" s="6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2017-02-21T12:22:20Z</dcterms:modified>
  <cp:category/>
  <cp:version/>
  <cp:contentType/>
  <cp:contentStatus/>
</cp:coreProperties>
</file>